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65416" windowWidth="29040" windowHeight="15840" activeTab="0"/>
  </bookViews>
  <sheets>
    <sheet name="Urlaubsrechner" sheetId="1" r:id="rId1"/>
  </sheets>
  <definedNames/>
  <calcPr calcId="191028"/>
  <extLst/>
</workbook>
</file>

<file path=xl/sharedStrings.xml><?xml version="1.0" encoding="utf-8"?>
<sst xmlns="http://schemas.openxmlformats.org/spreadsheetml/2006/main" count="29" uniqueCount="25">
  <si>
    <t>Urlaubsrechner für Ausbildungsverhältnisse</t>
  </si>
  <si>
    <t>Dies ist eine Berechnungshilfe, die in den meisten Fällen zuverlässige Ergebnisse liefern wird. Leider können nicht alle Sonderfälle berücksichtigt werden (z.B. Behinderung…)</t>
  </si>
  <si>
    <t>Erstellt 2009 - auf aktueller rechtlicher Grundlage (Bundesurlaubsgesetz und Jugendarbeitsschutzgesetz)</t>
  </si>
  <si>
    <t>Der Ersteller übernimmt keine Haftung, da sich die rechtlichen Grundlagen jederzeit ändern können.</t>
  </si>
  <si>
    <t>Gelbe Felder müssen ausgefüllt werden!</t>
  </si>
  <si>
    <t>Grüne Felder können ausgefüllt werden!</t>
  </si>
  <si>
    <t>Geburtsdatum:</t>
  </si>
  <si>
    <t>Datum</t>
  </si>
  <si>
    <t>Beschäftigungs- monate wenn 
&lt;12 Monate</t>
  </si>
  <si>
    <t>Urlaubsanspruch für das Jahr</t>
  </si>
  <si>
    <t>Alter zum Jahresanfang</t>
  </si>
  <si>
    <t>Mindestanspruch Arbeitstage</t>
  </si>
  <si>
    <t>Mindestanspruch Werktage</t>
  </si>
  <si>
    <t>nach Tarif</t>
  </si>
  <si>
    <t>Ausbildungsbeginn</t>
  </si>
  <si>
    <t>Ausbildungsende</t>
  </si>
  <si>
    <t>Tabell: Gesetzlicher Mindesturlaubsanspruch für ein Jahr</t>
  </si>
  <si>
    <t>Tarifliche Vergütungen können gesondert eingetragen werden</t>
  </si>
  <si>
    <t>Wenn vorhanden nach Tarif</t>
  </si>
  <si>
    <t>noch oder noch keine</t>
  </si>
  <si>
    <t>noch</t>
  </si>
  <si>
    <t>ab</t>
  </si>
  <si>
    <t>Info</t>
  </si>
  <si>
    <t>Besteht ein Beschäftigungsverhältnis länger als 6 Monate, so ist der volle Jahres-Urlaubsanspruch zu gewähren (Beschäftigung vor oder nach der Ausbildung ist zu berücksichtigen)</t>
  </si>
  <si>
    <t>Der Jahresurlaubsanspruch ist nicht an einen Arbeitgeber gebunden und kann somit auch auf einen anderen Arbeitgeber übertragen werden . In diesem Fall sollte eine Urlaubsbescheinigung verlangt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</si>
</sst>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44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sz val="11"/>
      <color indexed="23"/>
      <name val="Arial"/>
      <family val="2"/>
    </font>
    <font>
      <b/>
      <sz val="11"/>
      <color indexed="18"/>
      <name val="Arial"/>
      <family val="2"/>
    </font>
    <font>
      <sz val="9"/>
      <name val="Arial"/>
      <family val="2"/>
    </font>
    <font>
      <b/>
      <sz val="8"/>
      <color indexed="23"/>
      <name val="Arial"/>
      <family val="2"/>
    </font>
    <font>
      <sz val="8"/>
      <color indexed="44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4" fillId="2" borderId="2" xfId="0" applyFont="1" applyFill="1" applyBorder="1"/>
    <xf numFmtId="14" fontId="3" fillId="4" borderId="3" xfId="0" applyNumberFormat="1" applyFont="1" applyFill="1" applyBorder="1" applyProtection="1">
      <protection locked="0"/>
    </xf>
    <xf numFmtId="14" fontId="3" fillId="4" borderId="4" xfId="0" applyNumberFormat="1" applyFont="1" applyFill="1" applyBorder="1" applyAlignment="1" applyProtection="1">
      <alignment horizontal="left"/>
      <protection locked="0"/>
    </xf>
    <xf numFmtId="14" fontId="3" fillId="4" borderId="5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/>
      <protection hidden="1"/>
    </xf>
    <xf numFmtId="0" fontId="5" fillId="2" borderId="0" xfId="0" applyFont="1" applyFill="1" applyProtection="1">
      <protection hidden="1"/>
    </xf>
    <xf numFmtId="0" fontId="3" fillId="5" borderId="6" xfId="0" applyFont="1" applyFill="1" applyBorder="1" applyAlignment="1" applyProtection="1">
      <alignment horizontal="center"/>
      <protection locked="0"/>
    </xf>
    <xf numFmtId="0" fontId="3" fillId="5" borderId="7" xfId="0" applyFont="1" applyFill="1" applyBorder="1" applyAlignment="1" applyProtection="1">
      <alignment horizontal="center"/>
      <protection locked="0"/>
    </xf>
    <xf numFmtId="0" fontId="8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3" fillId="4" borderId="8" xfId="0" applyFont="1" applyFill="1" applyBorder="1"/>
    <xf numFmtId="0" fontId="10" fillId="4" borderId="5" xfId="0" applyFont="1" applyFill="1" applyBorder="1"/>
    <xf numFmtId="0" fontId="10" fillId="2" borderId="0" xfId="0" applyFont="1" applyFill="1"/>
    <xf numFmtId="0" fontId="10" fillId="5" borderId="5" xfId="0" applyFont="1" applyFill="1" applyBorder="1"/>
    <xf numFmtId="0" fontId="10" fillId="5" borderId="8" xfId="0" applyFont="1" applyFill="1" applyBorder="1"/>
    <xf numFmtId="0" fontId="10" fillId="2" borderId="0" xfId="0" applyFont="1" applyFill="1"/>
    <xf numFmtId="0" fontId="2" fillId="3" borderId="0" xfId="0" applyFont="1" applyFill="1" applyAlignment="1">
      <alignment horizontal="right"/>
    </xf>
    <xf numFmtId="0" fontId="12" fillId="5" borderId="9" xfId="0" applyFont="1" applyFill="1" applyBorder="1" applyAlignment="1" applyProtection="1">
      <alignment horizontal="center"/>
      <protection locked="0"/>
    </xf>
    <xf numFmtId="0" fontId="12" fillId="2" borderId="0" xfId="0" applyFont="1" applyFill="1"/>
    <xf numFmtId="0" fontId="12" fillId="5" borderId="6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6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7" fillId="2" borderId="1" xfId="0" applyFont="1" applyFill="1" applyBorder="1"/>
    <xf numFmtId="0" fontId="10" fillId="2" borderId="1" xfId="0" applyFont="1" applyFill="1" applyBorder="1"/>
    <xf numFmtId="0" fontId="13" fillId="2" borderId="1" xfId="0" applyFont="1" applyFill="1" applyBorder="1" applyAlignment="1">
      <alignment horizontal="center" wrapText="1"/>
    </xf>
    <xf numFmtId="0" fontId="11" fillId="3" borderId="0" xfId="0" applyFont="1" applyFill="1" applyAlignment="1">
      <alignment horizontal="right"/>
    </xf>
    <xf numFmtId="0" fontId="11" fillId="3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left" vertical="top" wrapText="1"/>
    </xf>
    <xf numFmtId="1" fontId="4" fillId="3" borderId="0" xfId="0" applyNumberFormat="1" applyFont="1" applyFill="1" applyAlignment="1">
      <alignment horizontal="left"/>
    </xf>
    <xf numFmtId="1" fontId="11" fillId="3" borderId="0" xfId="0" applyNumberFormat="1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  <color indexed="10"/>
        <condense val="0"/>
        <extend val="0"/>
      </font>
      <border/>
    </dxf>
    <dxf>
      <font>
        <b val="0"/>
        <i val="0"/>
        <color indexed="1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4</xdr:row>
      <xdr:rowOff>28575</xdr:rowOff>
    </xdr:from>
    <xdr:to>
      <xdr:col>7</xdr:col>
      <xdr:colOff>1047750</xdr:colOff>
      <xdr:row>5</xdr:row>
      <xdr:rowOff>400050</xdr:rowOff>
    </xdr:to>
    <xdr:pic>
      <xdr:nvPicPr>
        <xdr:cNvPr id="1029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5415"/>
        <a:stretch>
          <a:fillRect/>
        </a:stretch>
      </xdr:blipFill>
      <xdr:spPr bwMode="auto">
        <a:xfrm>
          <a:off x="7810500" y="733425"/>
          <a:ext cx="10191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showGridLines="0" showZeros="0" tabSelected="1" workbookViewId="0" topLeftCell="A1">
      <selection activeCell="B7" sqref="B7"/>
    </sheetView>
  </sheetViews>
  <sheetFormatPr defaultColWidth="11.421875" defaultRowHeight="12.75"/>
  <cols>
    <col min="1" max="1" width="21.7109375" style="1" customWidth="1"/>
    <col min="2" max="2" width="15.00390625" style="1" customWidth="1"/>
    <col min="3" max="8" width="16.00390625" style="1" customWidth="1"/>
    <col min="9" max="9" width="14.00390625" style="1" customWidth="1"/>
    <col min="10" max="10" width="22.00390625" style="1" customWidth="1"/>
    <col min="11" max="16384" width="11.421875" style="1" customWidth="1"/>
  </cols>
  <sheetData>
    <row r="1" s="29" customFormat="1" ht="15">
      <c r="A1" s="29" t="s">
        <v>0</v>
      </c>
    </row>
    <row r="2" ht="12.75">
      <c r="A2" s="18" t="s">
        <v>1</v>
      </c>
    </row>
    <row r="3" ht="12.75">
      <c r="A3" s="18" t="s">
        <v>2</v>
      </c>
    </row>
    <row r="4" ht="15" thickBot="1">
      <c r="A4" s="21" t="s">
        <v>3</v>
      </c>
    </row>
    <row r="5" spans="1:5" ht="15" thickBot="1">
      <c r="A5" s="17" t="s">
        <v>4</v>
      </c>
      <c r="B5" s="16"/>
      <c r="D5" s="19" t="s">
        <v>5</v>
      </c>
      <c r="E5" s="20"/>
    </row>
    <row r="6" ht="37.5" customHeight="1" thickBot="1"/>
    <row r="7" spans="1:2" ht="15.75" thickBot="1">
      <c r="A7" s="30" t="s">
        <v>6</v>
      </c>
      <c r="B7" s="6">
        <v>40071</v>
      </c>
    </row>
    <row r="9" spans="2:8" ht="45.75" customHeight="1" thickBot="1">
      <c r="B9" s="5" t="s">
        <v>7</v>
      </c>
      <c r="C9" s="26" t="s">
        <v>8</v>
      </c>
      <c r="D9" s="26" t="s">
        <v>9</v>
      </c>
      <c r="E9" s="26" t="s">
        <v>10</v>
      </c>
      <c r="F9" s="26" t="s">
        <v>11</v>
      </c>
      <c r="G9" s="26" t="s">
        <v>12</v>
      </c>
      <c r="H9" s="27" t="s">
        <v>13</v>
      </c>
    </row>
    <row r="10" spans="1:8" ht="15.75" thickBot="1">
      <c r="A10" s="30" t="s">
        <v>14</v>
      </c>
      <c r="B10" s="7">
        <v>45505</v>
      </c>
      <c r="C10" s="3"/>
      <c r="D10" s="3"/>
      <c r="E10" s="3"/>
      <c r="F10" s="14"/>
      <c r="G10" s="14"/>
      <c r="H10" s="14"/>
    </row>
    <row r="11" spans="2:8" ht="15">
      <c r="B11" s="9" t="str">
        <f>"01.01."&amp;YEAR(B10)</f>
        <v>01.01.2024</v>
      </c>
      <c r="C11" s="4">
        <f>IF(OR(B7="",B10="",B15=""),"",13-MONTH(B10))</f>
        <v>5</v>
      </c>
      <c r="D11" s="14">
        <f>IF(OR(B7="",B10="",B15=""),"",YEAR(B10))</f>
        <v>2024</v>
      </c>
      <c r="E11" s="4">
        <f>YEAR(B11-$B$7)-1900</f>
        <v>14</v>
      </c>
      <c r="F11" s="15">
        <f>IF($C11&gt;6,VLOOKUP($E11,$B$21:$E$27,2),ROUND(VLOOKUP($E11,$B$21:$E$27,2)/12*$C11,0))</f>
        <v>10</v>
      </c>
      <c r="G11" s="15">
        <f>IF($C11&gt;6,VLOOKUP($E11,$B$21:$E$27,3),ROUND(VLOOKUP($E11,$B$21:$E$27,3)/12*$C11,0))</f>
        <v>13</v>
      </c>
      <c r="H11" s="15">
        <f>IF($C11&gt;6,VLOOKUP($E11,$B$21:$E$27,4),ROUNDUP(VLOOKUP($E11,$B$21:$E$27,4)/12*$C11,0))</f>
        <v>0</v>
      </c>
    </row>
    <row r="12" spans="2:8" ht="15">
      <c r="B12" s="10" t="str">
        <f>"01.01."&amp;D12</f>
        <v>01.01.2025</v>
      </c>
      <c r="C12" s="3"/>
      <c r="D12" s="14">
        <f>IF(YEAR(B10)+1&lt;YEAR(B15),YEAR(B10)+1,"")</f>
        <v>2025</v>
      </c>
      <c r="E12" s="4">
        <f>IF(D12="","",YEAR(B12-$B$7)-1900)</f>
        <v>15</v>
      </c>
      <c r="F12" s="15">
        <f>IF(D12="","",VLOOKUP($E12,$B$21:$E$27,2))</f>
        <v>25</v>
      </c>
      <c r="G12" s="15">
        <f>IF(D12="","",VLOOKUP($E12,$B$21:$E$27,3))</f>
        <v>30</v>
      </c>
      <c r="H12" s="15">
        <f>IF(D12="","",VLOOKUP($E12,$B$21:$E$27,4))</f>
        <v>0</v>
      </c>
    </row>
    <row r="13" spans="2:8" ht="15">
      <c r="B13" s="10" t="str">
        <f>"01.01."&amp;D13</f>
        <v>01.01.</v>
      </c>
      <c r="C13" s="3"/>
      <c r="D13" s="14" t="str">
        <f>IF(YEAR($B$10)+2&lt;YEAR(B15),YEAR($B$10)+2,"")</f>
        <v/>
      </c>
      <c r="E13" s="4" t="str">
        <f>IF(D13="","",YEAR(B13-$B$7)-1900)</f>
        <v/>
      </c>
      <c r="F13" s="15" t="str">
        <f>IF(D13="","",VLOOKUP($E13,$B$21:$E$27,2))</f>
        <v/>
      </c>
      <c r="G13" s="15" t="str">
        <f>IF(D13="","",VLOOKUP($E13,$B$21:$E$27,3))</f>
        <v/>
      </c>
      <c r="H13" s="15" t="str">
        <f>IF(D13="","",VLOOKUP($E13,$B$21:$E$27,4))</f>
        <v/>
      </c>
    </row>
    <row r="14" spans="2:8" ht="15.75" thickBot="1">
      <c r="B14" s="10" t="str">
        <f>"01.01."&amp;D14</f>
        <v>01.01.</v>
      </c>
      <c r="C14" s="3"/>
      <c r="D14" s="14" t="str">
        <f>IF(YEAR($B$10)+3&lt;YEAR(B16),YEAR($B$10)+3,"")</f>
        <v/>
      </c>
      <c r="E14" s="4" t="str">
        <f>IF(D14="","",YEAR(B14-$B$7)-1900)</f>
        <v/>
      </c>
      <c r="F14" s="15" t="str">
        <f>IF(D14="","",VLOOKUP($E14,$B$21:$E$27,2))</f>
        <v/>
      </c>
      <c r="G14" s="15" t="str">
        <f>IF(D14="","",VLOOKUP($E14,$B$21:$E$27,3))</f>
        <v/>
      </c>
      <c r="H14" s="15" t="str">
        <f>IF(D14="","",VLOOKUP($E14,$B$21:$E$27,4))</f>
        <v/>
      </c>
    </row>
    <row r="15" spans="1:8" ht="15.75" thickBot="1">
      <c r="A15" s="30" t="s">
        <v>15</v>
      </c>
      <c r="B15" s="8">
        <v>46234</v>
      </c>
      <c r="C15" s="4">
        <f>IF(B15="","",MONTH(B15))</f>
        <v>7</v>
      </c>
      <c r="D15" s="14">
        <f>IF(OR(B7="",B10="",B15=""),"",YEAR(B15))</f>
        <v>2026</v>
      </c>
      <c r="E15" s="4">
        <f>YEAR(B16-$B$7)-1900</f>
        <v>16</v>
      </c>
      <c r="F15" s="15">
        <f>IF($C15&gt;6,VLOOKUP($E15,$B$21:$E$27,2),ROUND(VLOOKUP($E15,$B$21:$E$27,2)/12*$C15,0))</f>
        <v>23</v>
      </c>
      <c r="G15" s="15">
        <f>IF($C15&gt;6,VLOOKUP($E15+1,$B$21:$E$27,3),ROUND(VLOOKUP($E15+1,$B$21:$E$27,3)/12*$C15,0))</f>
        <v>25</v>
      </c>
      <c r="H15" s="15">
        <f>IF($C15&gt;6,VLOOKUP($E15+1,$B$21:$E$27,4),ROUNDUP(VLOOKUP($E15+1,$B$21:$E$27,4)/12*$C15,0))</f>
        <v>0</v>
      </c>
    </row>
    <row r="16" spans="2:3" ht="12.75">
      <c r="B16" s="9" t="str">
        <f>"01.01."&amp;YEAR(B15)</f>
        <v>01.01.2026</v>
      </c>
      <c r="C16" s="2"/>
    </row>
    <row r="19" spans="1:5" ht="15">
      <c r="A19" s="31" t="s">
        <v>16</v>
      </c>
      <c r="E19" s="32" t="s">
        <v>17</v>
      </c>
    </row>
    <row r="20" spans="1:5" ht="12.75">
      <c r="A20" s="18"/>
      <c r="B20" s="18"/>
      <c r="C20" s="18"/>
      <c r="D20" s="18"/>
      <c r="E20" s="33"/>
    </row>
    <row r="21" spans="1:5" ht="44.25" customHeight="1" thickBot="1">
      <c r="A21" s="38" t="s">
        <v>10</v>
      </c>
      <c r="B21" s="38"/>
      <c r="C21" s="37" t="s">
        <v>11</v>
      </c>
      <c r="D21" s="37" t="s">
        <v>12</v>
      </c>
      <c r="E21" s="34" t="s">
        <v>18</v>
      </c>
    </row>
    <row r="22" spans="1:5" s="24" customFormat="1" ht="11.25">
      <c r="A22" s="35"/>
      <c r="B22" s="41">
        <v>13</v>
      </c>
      <c r="C22" s="36">
        <v>25</v>
      </c>
      <c r="D22" s="36">
        <v>30</v>
      </c>
      <c r="E22" s="23"/>
    </row>
    <row r="23" spans="1:5" s="24" customFormat="1" ht="11.25">
      <c r="A23" s="35"/>
      <c r="B23" s="41">
        <v>14</v>
      </c>
      <c r="C23" s="36">
        <v>25</v>
      </c>
      <c r="D23" s="36">
        <v>30</v>
      </c>
      <c r="E23" s="25"/>
    </row>
    <row r="24" spans="1:5" ht="15">
      <c r="A24" s="22" t="s">
        <v>19</v>
      </c>
      <c r="B24" s="40">
        <v>15</v>
      </c>
      <c r="C24" s="13">
        <v>25</v>
      </c>
      <c r="D24" s="13">
        <v>30</v>
      </c>
      <c r="E24" s="11"/>
    </row>
    <row r="25" spans="1:5" ht="15">
      <c r="A25" s="22" t="s">
        <v>20</v>
      </c>
      <c r="B25" s="40">
        <v>16</v>
      </c>
      <c r="C25" s="13">
        <v>23</v>
      </c>
      <c r="D25" s="13">
        <v>27</v>
      </c>
      <c r="E25" s="11"/>
    </row>
    <row r="26" spans="1:5" ht="15">
      <c r="A26" s="22" t="s">
        <v>20</v>
      </c>
      <c r="B26" s="40">
        <v>17</v>
      </c>
      <c r="C26" s="13">
        <v>21</v>
      </c>
      <c r="D26" s="13">
        <v>25</v>
      </c>
      <c r="E26" s="11"/>
    </row>
    <row r="27" spans="1:5" ht="15.75" thickBot="1">
      <c r="A27" s="22" t="s">
        <v>21</v>
      </c>
      <c r="B27" s="40">
        <v>18</v>
      </c>
      <c r="C27" s="13">
        <v>20</v>
      </c>
      <c r="D27" s="13">
        <v>24</v>
      </c>
      <c r="E27" s="12"/>
    </row>
    <row r="29" spans="1:8" ht="15">
      <c r="A29" s="29" t="s">
        <v>22</v>
      </c>
      <c r="H29" s="28"/>
    </row>
    <row r="30" spans="1:8" ht="33" customHeight="1">
      <c r="A30" s="39" t="s">
        <v>23</v>
      </c>
      <c r="B30" s="39"/>
      <c r="C30" s="39"/>
      <c r="D30" s="39"/>
      <c r="E30" s="39"/>
      <c r="F30" s="39"/>
      <c r="G30" s="39"/>
      <c r="H30" s="39"/>
    </row>
    <row r="31" spans="1:8" ht="30" customHeight="1">
      <c r="A31" s="39" t="s">
        <v>24</v>
      </c>
      <c r="B31" s="39"/>
      <c r="C31" s="39"/>
      <c r="D31" s="39"/>
      <c r="E31" s="39"/>
      <c r="F31" s="39"/>
      <c r="G31" s="39"/>
      <c r="H31" s="39"/>
    </row>
  </sheetData>
  <sheetProtection sheet="1" objects="1" scenarios="1" selectLockedCells="1"/>
  <mergeCells count="3">
    <mergeCell ref="A21:B21"/>
    <mergeCell ref="A30:H30"/>
    <mergeCell ref="A31:H31"/>
  </mergeCells>
  <conditionalFormatting sqref="E14:G14">
    <cfRule type="cellIs" priority="1" dxfId="1" operator="equal" stopIfTrue="1">
      <formula>"v"</formula>
    </cfRule>
  </conditionalFormatting>
  <conditionalFormatting sqref="C11 C15">
    <cfRule type="cellIs" priority="2" dxfId="0" operator="greaterThanOrEqual" stopIfTrue="1">
      <formula>6</formula>
    </cfRule>
  </conditionalFormatting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0D5D7030D22A34EA4987870E1FD37A2" ma:contentTypeVersion="19" ma:contentTypeDescription="Ein neues Dokument erstellen." ma:contentTypeScope="" ma:versionID="fda33720e98588725a7f4ffe155b09c3">
  <xsd:schema xmlns:xsd="http://www.w3.org/2001/XMLSchema" xmlns:xs="http://www.w3.org/2001/XMLSchema" xmlns:p="http://schemas.microsoft.com/office/2006/metadata/properties" xmlns:ns1="http://schemas.microsoft.com/sharepoint/v3" xmlns:ns2="7c331a09-c326-4c4d-909c-56f9766cd1af" xmlns:ns3="541f0e9c-c615-4675-ae73-3e7082fe014f" targetNamespace="http://schemas.microsoft.com/office/2006/metadata/properties" ma:root="true" ma:fieldsID="0ad85015565e4f12ff29bfb51ee0d72e" ns1:_="" ns2:_="" ns3:_="">
    <xsd:import namespace="http://schemas.microsoft.com/sharepoint/v3"/>
    <xsd:import namespace="7c331a09-c326-4c4d-909c-56f9766cd1af"/>
    <xsd:import namespace="541f0e9c-c615-4675-ae73-3e7082fe01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5" nillable="true" ma:displayName="Eigenschaften der einheitlichen Compliancerichtlinie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UI-Aktion der einheitlichen Compliancerichtlini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331a09-c326-4c4d-909c-56f9766cd1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9e3d1a2-c21b-479a-a68c-13ff7996f739}" ma:internalName="TaxCatchAll" ma:showField="CatchAllData" ma:web="7c331a09-c326-4c4d-909c-56f9766cd1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1f0e9c-c615-4675-ae73-3e7082fe01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a1301d48-5839-4108-b409-395a44587c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1f0e9c-c615-4675-ae73-3e7082fe014f">
      <Terms xmlns="http://schemas.microsoft.com/office/infopath/2007/PartnerControls"/>
    </lcf76f155ced4ddcb4097134ff3c332f>
    <TaxCatchAll xmlns="7c331a09-c326-4c4d-909c-56f9766cd1af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B4368E-3B56-4AD6-82BB-47240195A4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c331a09-c326-4c4d-909c-56f9766cd1af"/>
    <ds:schemaRef ds:uri="541f0e9c-c615-4675-ae73-3e7082fe01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C3B8BF-51F7-4452-B27A-D0CD52562F3F}">
  <ds:schemaRefs>
    <ds:schemaRef ds:uri="http://schemas.microsoft.com/sharepoint/v3"/>
    <ds:schemaRef ds:uri="http://purl.org/dc/elements/1.1/"/>
    <ds:schemaRef ds:uri="http://purl.org/dc/terms/"/>
    <ds:schemaRef ds:uri="541f0e9c-c615-4675-ae73-3e7082fe014f"/>
    <ds:schemaRef ds:uri="http://schemas.microsoft.com/office/infopath/2007/PartnerControls"/>
    <ds:schemaRef ds:uri="7c331a09-c326-4c4d-909c-56f9766cd1af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8721BE2-348D-420A-B733-7676FEFB03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IHK- Trier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Urlaubsrechner</dc:title>
  <dc:subject/>
  <dc:creator>Reuter Christian</dc:creator>
  <cp:keywords/>
  <dc:description/>
  <cp:lastModifiedBy>Reuter, Christian</cp:lastModifiedBy>
  <dcterms:created xsi:type="dcterms:W3CDTF">2009-08-12T13:36:30Z</dcterms:created>
  <dcterms:modified xsi:type="dcterms:W3CDTF">2023-10-30T08:35:11Z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0x010100B0D5D7030D22A34EA4987870E1FD37A2</vt:lpwstr>
  </property>
  <property fmtid="{D5CDD505-2E9C-101B-9397-08002B2CF9AE}" pid="4" name="MediaServiceImageTags">
    <vt:lpwstr/>
  </property>
  <property fmtid="{D5CDD505-2E9C-101B-9397-08002B2CF9AE}" pid="5" name="MSIP_Label_d79bc481-5d70-490e-b58f-a4fa1e8e5cfa_Enabled">
    <vt:lpwstr>true</vt:lpwstr>
  </property>
  <property fmtid="{D5CDD505-2E9C-101B-9397-08002B2CF9AE}" pid="6" name="MSIP_Label_d79bc481-5d70-490e-b58f-a4fa1e8e5cfa_SetDate">
    <vt:lpwstr>2023-05-15T08:44:24Z</vt:lpwstr>
  </property>
  <property fmtid="{D5CDD505-2E9C-101B-9397-08002B2CF9AE}" pid="7" name="MSIP_Label_d79bc481-5d70-490e-b58f-a4fa1e8e5cfa_Method">
    <vt:lpwstr>Privileged</vt:lpwstr>
  </property>
  <property fmtid="{D5CDD505-2E9C-101B-9397-08002B2CF9AE}" pid="8" name="MSIP_Label_d79bc481-5d70-490e-b58f-a4fa1e8e5cfa_Name">
    <vt:lpwstr>Öffentlich verfügbar</vt:lpwstr>
  </property>
  <property fmtid="{D5CDD505-2E9C-101B-9397-08002B2CF9AE}" pid="9" name="MSIP_Label_d79bc481-5d70-490e-b58f-a4fa1e8e5cfa_SiteId">
    <vt:lpwstr>f0db91a1-e80c-4b55-9d42-1b0d44460c1a</vt:lpwstr>
  </property>
  <property fmtid="{D5CDD505-2E9C-101B-9397-08002B2CF9AE}" pid="10" name="MSIP_Label_d79bc481-5d70-490e-b58f-a4fa1e8e5cfa_ActionId">
    <vt:lpwstr>679d245c-2a08-483f-a895-50d45d5e4e0d</vt:lpwstr>
  </property>
  <property fmtid="{D5CDD505-2E9C-101B-9397-08002B2CF9AE}" pid="11" name="MSIP_Label_d79bc481-5d70-490e-b58f-a4fa1e8e5cfa_ContentBits">
    <vt:lpwstr>0</vt:lpwstr>
  </property>
</Properties>
</file>